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0\Ochodnica\Zastavky\"/>
    </mc:Choice>
  </mc:AlternateContent>
  <bookViews>
    <workbookView xWindow="0" yWindow="0" windowWidth="24000" windowHeight="9135"/>
  </bookViews>
  <sheets>
    <sheet name="Prehlad" sheetId="5" r:id="rId1"/>
  </sheets>
  <definedNames>
    <definedName name="_xlnm._FilterDatabase" hidden="1">#REF!</definedName>
    <definedName name="fakt1R">#REF!</definedName>
    <definedName name="_xlnm.Print_Titles" localSheetId="0">Prehlad!$7:$9</definedName>
    <definedName name="_xlnm.Print_Area" localSheetId="0">Prehlad!$A:$O</definedName>
  </definedNames>
  <calcPr calcId="152511"/>
</workbook>
</file>

<file path=xl/calcChain.xml><?xml version="1.0" encoding="utf-8"?>
<calcChain xmlns="http://schemas.openxmlformats.org/spreadsheetml/2006/main">
  <c r="W53" i="5" l="1"/>
  <c r="N53" i="5"/>
  <c r="I53" i="5"/>
  <c r="N50" i="5"/>
  <c r="L50" i="5"/>
  <c r="J50" i="5"/>
  <c r="H50" i="5"/>
  <c r="N42" i="5"/>
  <c r="L42" i="5"/>
  <c r="L53" i="5" s="1"/>
  <c r="J42" i="5"/>
  <c r="J53" i="5" s="1"/>
  <c r="H42" i="5"/>
  <c r="H53" i="5" s="1"/>
  <c r="W36" i="5"/>
  <c r="N36" i="5"/>
  <c r="I36" i="5"/>
  <c r="N33" i="5"/>
  <c r="L33" i="5"/>
  <c r="J33" i="5"/>
  <c r="H33" i="5"/>
  <c r="N32" i="5"/>
  <c r="L32" i="5"/>
  <c r="J32" i="5"/>
  <c r="H32" i="5"/>
  <c r="N31" i="5"/>
  <c r="L31" i="5"/>
  <c r="J31" i="5"/>
  <c r="H31" i="5"/>
  <c r="N28" i="5"/>
  <c r="L28" i="5"/>
  <c r="J28" i="5"/>
  <c r="H28" i="5"/>
  <c r="N27" i="5"/>
  <c r="L27" i="5"/>
  <c r="J27" i="5"/>
  <c r="H27" i="5"/>
  <c r="N23" i="5"/>
  <c r="L23" i="5"/>
  <c r="J23" i="5"/>
  <c r="H23" i="5"/>
  <c r="N16" i="5"/>
  <c r="L16" i="5"/>
  <c r="J16" i="5"/>
  <c r="H16" i="5"/>
  <c r="N13" i="5"/>
  <c r="L13" i="5"/>
  <c r="L36" i="5" s="1"/>
  <c r="J13" i="5"/>
  <c r="J36" i="5" s="1"/>
  <c r="H13" i="5"/>
  <c r="H36" i="5" s="1"/>
  <c r="D7" i="5"/>
  <c r="I55" i="5" l="1"/>
  <c r="N55" i="5"/>
  <c r="I38" i="5"/>
  <c r="I57" i="5" s="1"/>
  <c r="N38" i="5"/>
  <c r="N57" i="5" s="1"/>
  <c r="H38" i="5"/>
  <c r="L55" i="5"/>
  <c r="L38" i="5"/>
  <c r="H55" i="5"/>
  <c r="J38" i="5"/>
  <c r="W38" i="5"/>
  <c r="J55" i="5"/>
  <c r="W55" i="5"/>
  <c r="E36" i="5"/>
  <c r="E53" i="5"/>
  <c r="J57" i="5" l="1"/>
  <c r="E38" i="5"/>
  <c r="L57" i="5"/>
  <c r="H57" i="5"/>
  <c r="W57" i="5"/>
  <c r="E55" i="5"/>
  <c r="E57" i="5" l="1"/>
</calcChain>
</file>

<file path=xl/sharedStrings.xml><?xml version="1.0" encoding="utf-8"?>
<sst xmlns="http://schemas.openxmlformats.org/spreadsheetml/2006/main" count="264" uniqueCount="153">
  <si>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</si>
  <si>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</si>
  <si>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</si>
  <si>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</si>
  <si>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</si>
  <si>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</si>
  <si>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</si>
  <si>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</si>
  <si>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</si>
  <si>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</si>
  <si>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</si>
  <si>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</si>
  <si>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</si>
  <si>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</si>
  <si>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</si>
  <si>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</si>
  <si>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</si>
  <si>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</si>
  <si>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</si>
  <si>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</si>
  <si>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</si>
  <si>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</si>
  <si>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</si>
  <si>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</si>
  <si>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</si>
  <si>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</si>
  <si>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</si>
  <si>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</si>
  <si>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</si>
  <si>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</si>
  <si>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</si>
  <si>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</si>
  <si>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</si>
  <si>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</si>
  <si>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</si>
  <si>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</si>
  <si>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</si>
  <si>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</si>
  <si>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</si>
  <si>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</si>
  <si>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</si>
  <si>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</si>
  <si>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</si>
  <si>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</si>
  <si>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</si>
  <si>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</si>
  <si>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</si>
  <si>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</si>
  <si>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</si>
  <si>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</si>
  <si>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</si>
  <si>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</si>
  <si>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</si>
  <si>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</si>
  <si>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</si>
  <si>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</si>
  <si>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</si>
  <si>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</si>
  <si>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</si>
  <si>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</si>
  <si>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</si>
  <si>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</si>
  <si>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</si>
  <si>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</si>
  <si>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A</t>
  </si>
  <si>
    <t>E</t>
  </si>
  <si>
    <t xml:space="preserve">Odberateľ: Obec Ochodnica </t>
  </si>
  <si>
    <t>Stavba : Autobusová zástavka</t>
  </si>
  <si>
    <t>Objekt : Asanácia stávajúcej autobusovej zástavky</t>
  </si>
  <si>
    <t>Zaradenie</t>
  </si>
  <si>
    <t>pre KL</t>
  </si>
  <si>
    <t>Lev0</t>
  </si>
  <si>
    <t>pozícia</t>
  </si>
  <si>
    <t>PRÁCE A DODÁVKY HSV</t>
  </si>
  <si>
    <t>9 - OSTATNÉ KONŠTRUKCIE A PRÁCE</t>
  </si>
  <si>
    <t>003</t>
  </si>
  <si>
    <t>941955001</t>
  </si>
  <si>
    <t>Lešenie ľahké prac. pomocné výš. podlahy do 1,2 m</t>
  </si>
  <si>
    <t>m2</t>
  </si>
  <si>
    <t xml:space="preserve">                    </t>
  </si>
  <si>
    <t>94195-5001</t>
  </si>
  <si>
    <t>45.25.10</t>
  </si>
  <si>
    <t>EK</t>
  </si>
  <si>
    <t>S</t>
  </si>
  <si>
    <t>lešenie pri rozoberaní strechy a oceľovej konštrukcie</t>
  </si>
  <si>
    <t>3,50*1,85 =   6,475</t>
  </si>
  <si>
    <t>013</t>
  </si>
  <si>
    <t>961044111</t>
  </si>
  <si>
    <t>Búranie základov z betónu prostého alebo otvorov nad 4 m2</t>
  </si>
  <si>
    <t>m3</t>
  </si>
  <si>
    <t>96104-4111</t>
  </si>
  <si>
    <t>45.11.11</t>
  </si>
  <si>
    <t>upraviť podľa skutočne prevedených prác</t>
  </si>
  <si>
    <t>demontáž podkladnej dosky - odhad hr.150mm</t>
  </si>
  <si>
    <t>3,70*2,05*0,15 =   1,138</t>
  </si>
  <si>
    <t>demontáž základu - odhad šírka 300mm výška 800mm</t>
  </si>
  <si>
    <t>3,70*0,30*0,80*2 =   1,776</t>
  </si>
  <si>
    <t>1,45*0,30*0,80*2 =   0,696</t>
  </si>
  <si>
    <t>965049112</t>
  </si>
  <si>
    <t>Prípl. k búr. bet. mazanín so zvarov. sieťou hr. nad 10 cm</t>
  </si>
  <si>
    <t>96504-9112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</si>
  <si>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</si>
  <si>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</si>
  <si>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</si>
  <si>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</si>
  <si>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</si>
  <si>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</si>
  <si>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</si>
  <si>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príplatok za ďaľších 9km</t>
  </si>
  <si>
    <t>7,442*9 =   66,978</t>
  </si>
  <si>
    <t>211</t>
  </si>
  <si>
    <t>979087112</t>
  </si>
  <si>
    <t>Nakladanie sute</t>
  </si>
  <si>
    <t>97908-7112</t>
  </si>
  <si>
    <t>979131409</t>
  </si>
  <si>
    <t>Poplatok za ulož.a znešk.staveb.sute na vymedzených skládkach "O"-ostatný odpad</t>
  </si>
  <si>
    <t>97913-1409</t>
  </si>
  <si>
    <t>000</t>
  </si>
  <si>
    <t>999990002</t>
  </si>
  <si>
    <t>Konštrukcie a práce HSV, HZS T2</t>
  </si>
  <si>
    <t>hod</t>
  </si>
  <si>
    <t>99999-0002</t>
  </si>
  <si>
    <t>45.45.13</t>
  </si>
  <si>
    <t>demontáž oceľovej konštrukcie zastávky 4 ľudia 8 hodín</t>
  </si>
  <si>
    <t>4*8 =   32,000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</si>
  <si>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</si>
  <si>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</si>
  <si>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</si>
  <si>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</si>
  <si>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767</t>
  </si>
  <si>
    <t>767134802</t>
  </si>
  <si>
    <t>Demontáž oplechovania stien plechmi zoskrutkovanými</t>
  </si>
  <si>
    <t>I</t>
  </si>
  <si>
    <t>76713-4802</t>
  </si>
  <si>
    <t>45.42.12</t>
  </si>
  <si>
    <t>IK</t>
  </si>
  <si>
    <t>bočné steny</t>
  </si>
  <si>
    <t>1,85*2,20*2 =   8,140</t>
  </si>
  <si>
    <t>zadná stena</t>
  </si>
  <si>
    <t>3,50*2,20*1 =   7,700</t>
  </si>
  <si>
    <t>bočné a čelné lemovanie</t>
  </si>
  <si>
    <t>1,85*0,50*2 =   1,850</t>
  </si>
  <si>
    <t>3,50*0,50*1 =   1,750</t>
  </si>
  <si>
    <t>767392802</t>
  </si>
  <si>
    <t>Demontáž krytín striech skrutkovaných</t>
  </si>
  <si>
    <t>76739-2802</t>
  </si>
  <si>
    <t>jestvujúca krytina</t>
  </si>
  <si>
    <t>3,50*1,90 =   6,650</t>
  </si>
  <si>
    <t xml:space="preserve">767 - Konštrukcie doplnk. kovové stavebné  spolu: </t>
  </si>
  <si>
    <t xml:space="preserve">PRÁCE A DODÁVKY PSV  spolu: </t>
  </si>
  <si>
    <t>Za rozpočet celkom</t>
  </si>
  <si>
    <t xml:space="preserve">Dátum: </t>
  </si>
  <si>
    <t xml:space="preserve">Spracoval: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</si>
</sst>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9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9" applyFont="0" applyFill="0"/>
    <xf numFmtId="0" fontId="10" fillId="0" borderId="9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10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1" applyBorder="0">
      <alignment vertical="center"/>
    </xf>
    <xf numFmtId="0" fontId="12" fillId="0" borderId="0" applyNumberFormat="0" applyFill="0" applyBorder="0" applyAlignment="0" applyProtection="0"/>
    <xf numFmtId="0" fontId="10" fillId="0" borderId="1">
      <alignment vertical="center"/>
    </xf>
  </cellStyleXfs>
  <cellXfs count="74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7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 vertical="top"/>
    </xf>
    <xf numFmtId="49" fontId="15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left" vertical="top" wrapText="1"/>
    </xf>
    <xf numFmtId="167" fontId="1" fillId="0" borderId="11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4" fontId="1" fillId="0" borderId="11" xfId="0" applyNumberFormat="1" applyFont="1" applyBorder="1" applyAlignment="1" applyProtection="1">
      <alignment vertical="top"/>
    </xf>
    <xf numFmtId="165" fontId="1" fillId="0" borderId="11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horizontal="center" vertical="top"/>
    </xf>
    <xf numFmtId="171" fontId="1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center" vertical="top"/>
    </xf>
    <xf numFmtId="49" fontId="16" fillId="0" borderId="11" xfId="0" applyNumberFormat="1" applyFont="1" applyBorder="1" applyAlignment="1" applyProtection="1">
      <alignment horizontal="left" vertical="top" wrapText="1"/>
    </xf>
    <xf numFmtId="167" fontId="16" fillId="0" borderId="11" xfId="0" applyNumberFormat="1" applyFont="1" applyBorder="1" applyAlignment="1" applyProtection="1">
      <alignment vertical="top"/>
    </xf>
    <xf numFmtId="0" fontId="16" fillId="0" borderId="11" xfId="0" applyFont="1" applyBorder="1" applyAlignment="1" applyProtection="1">
      <alignment vertical="top"/>
    </xf>
    <xf numFmtId="4" fontId="16" fillId="0" borderId="11" xfId="0" applyNumberFormat="1" applyFont="1" applyBorder="1" applyAlignment="1" applyProtection="1">
      <alignment vertical="top"/>
    </xf>
    <xf numFmtId="165" fontId="16" fillId="0" borderId="11" xfId="0" applyNumberFormat="1" applyFont="1" applyBorder="1" applyAlignment="1" applyProtection="1">
      <alignment vertical="top"/>
    </xf>
    <xf numFmtId="0" fontId="16" fillId="0" borderId="11" xfId="0" applyFont="1" applyBorder="1" applyAlignment="1" applyProtection="1">
      <alignment horizontal="center" vertical="top"/>
    </xf>
    <xf numFmtId="171" fontId="16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right" vertical="top" wrapText="1"/>
    </xf>
    <xf numFmtId="4" fontId="15" fillId="0" borderId="11" xfId="0" applyNumberFormat="1" applyFont="1" applyBorder="1" applyAlignment="1" applyProtection="1">
      <alignment vertical="top"/>
    </xf>
    <xf numFmtId="165" fontId="15" fillId="0" borderId="11" xfId="0" applyNumberFormat="1" applyFont="1" applyBorder="1" applyAlignment="1" applyProtection="1">
      <alignment vertical="top"/>
    </xf>
    <xf numFmtId="167" fontId="15" fillId="0" borderId="11" xfId="0" applyNumberFormat="1" applyFont="1" applyBorder="1" applyAlignment="1" applyProtection="1">
      <alignment vertical="top"/>
    </xf>
    <xf numFmtId="49" fontId="15" fillId="0" borderId="11" xfId="0" applyNumberFormat="1" applyFont="1" applyBorder="1" applyAlignment="1" applyProtection="1">
      <alignment horizontal="left" vertical="top" wrapText="1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showGridLines="0" tabSelected="1" workbookViewId="0">
      <selection activeCell="G13" sqref="G13:G50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hidden="1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66</v>
      </c>
      <c r="B1" s="4"/>
      <c r="C1" s="4"/>
      <c r="D1" s="4"/>
      <c r="E1" s="8" t="s">
        <v>152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1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10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151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42">
        <v>2</v>
      </c>
      <c r="AF3" s="45">
        <v>123.46</v>
      </c>
      <c r="AG3" s="4"/>
      <c r="AH3" s="4"/>
    </row>
    <row r="4" spans="1:37">
      <c r="A4" s="8" t="s">
        <v>67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16</v>
      </c>
      <c r="AB4" s="2" t="s">
        <v>13</v>
      </c>
      <c r="AC4" s="2" t="s">
        <v>17</v>
      </c>
      <c r="AD4" s="3" t="s">
        <v>18</v>
      </c>
      <c r="AE4" s="42">
        <v>4</v>
      </c>
      <c r="AF4" s="46">
        <v>123.4567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2" t="s">
        <v>20</v>
      </c>
      <c r="AF5" s="45">
        <v>123.46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13.5">
      <c r="A7" s="4"/>
      <c r="B7" s="23"/>
      <c r="C7" s="24"/>
      <c r="D7" s="9" t="str">
        <f>CONCATENATE(AA2," ",AB2," ",AC2," ",AD2)</f>
        <v xml:space="preserve">Prehľad rozpočtových nákladov v EUR  </v>
      </c>
      <c r="E7" s="7"/>
      <c r="F7" s="4"/>
      <c r="G7" s="5"/>
      <c r="H7" s="5"/>
      <c r="I7" s="5"/>
      <c r="J7" s="5"/>
      <c r="K7" s="6"/>
      <c r="L7" s="6"/>
      <c r="M7" s="7"/>
      <c r="N7" s="7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>
      <c r="A8" s="10" t="s">
        <v>21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28</v>
      </c>
      <c r="I8" s="10" t="s">
        <v>29</v>
      </c>
      <c r="J8" s="10" t="s">
        <v>30</v>
      </c>
      <c r="K8" s="26" t="s">
        <v>31</v>
      </c>
      <c r="L8" s="27"/>
      <c r="M8" s="28" t="s">
        <v>32</v>
      </c>
      <c r="N8" s="27"/>
      <c r="O8" s="10" t="s">
        <v>1</v>
      </c>
      <c r="P8" s="29" t="s">
        <v>33</v>
      </c>
      <c r="Q8" s="32" t="s">
        <v>25</v>
      </c>
      <c r="R8" s="32" t="s">
        <v>25</v>
      </c>
      <c r="S8" s="29" t="s">
        <v>25</v>
      </c>
      <c r="T8" s="33" t="s">
        <v>34</v>
      </c>
      <c r="U8" s="34" t="s">
        <v>35</v>
      </c>
      <c r="V8" s="35" t="s">
        <v>36</v>
      </c>
      <c r="W8" s="10" t="s">
        <v>37</v>
      </c>
      <c r="X8" s="10" t="s">
        <v>38</v>
      </c>
      <c r="Y8" s="10" t="s">
        <v>39</v>
      </c>
      <c r="Z8" s="47" t="s">
        <v>40</v>
      </c>
      <c r="AA8" s="47" t="s">
        <v>41</v>
      </c>
      <c r="AB8" s="10" t="s">
        <v>36</v>
      </c>
      <c r="AC8" s="10" t="s">
        <v>42</v>
      </c>
      <c r="AD8" s="10" t="s">
        <v>43</v>
      </c>
      <c r="AE8" s="48" t="s">
        <v>44</v>
      </c>
      <c r="AF8" s="48" t="s">
        <v>45</v>
      </c>
      <c r="AG8" s="48" t="s">
        <v>25</v>
      </c>
      <c r="AH8" s="48" t="s">
        <v>46</v>
      </c>
      <c r="AJ8" s="4" t="s">
        <v>69</v>
      </c>
      <c r="AK8" s="4" t="s">
        <v>71</v>
      </c>
    </row>
    <row r="9" spans="1:37">
      <c r="A9" s="11" t="s">
        <v>47</v>
      </c>
      <c r="B9" s="11" t="s">
        <v>48</v>
      </c>
      <c r="C9" s="25"/>
      <c r="D9" s="11" t="s">
        <v>49</v>
      </c>
      <c r="E9" s="11" t="s">
        <v>50</v>
      </c>
      <c r="F9" s="11" t="s">
        <v>51</v>
      </c>
      <c r="G9" s="11" t="s">
        <v>52</v>
      </c>
      <c r="H9" s="11" t="s">
        <v>53</v>
      </c>
      <c r="I9" s="11" t="s">
        <v>54</v>
      </c>
      <c r="J9" s="11"/>
      <c r="K9" s="11" t="s">
        <v>27</v>
      </c>
      <c r="L9" s="11" t="s">
        <v>30</v>
      </c>
      <c r="M9" s="30" t="s">
        <v>27</v>
      </c>
      <c r="N9" s="11" t="s">
        <v>30</v>
      </c>
      <c r="O9" s="11" t="s">
        <v>55</v>
      </c>
      <c r="P9" s="31"/>
      <c r="Q9" s="36" t="s">
        <v>56</v>
      </c>
      <c r="R9" s="36" t="s">
        <v>57</v>
      </c>
      <c r="S9" s="31" t="s">
        <v>58</v>
      </c>
      <c r="T9" s="37" t="s">
        <v>59</v>
      </c>
      <c r="U9" s="38" t="s">
        <v>60</v>
      </c>
      <c r="V9" s="39" t="s">
        <v>61</v>
      </c>
      <c r="W9" s="40"/>
      <c r="X9" s="41"/>
      <c r="Y9" s="41"/>
      <c r="Z9" s="49" t="s">
        <v>62</v>
      </c>
      <c r="AA9" s="49" t="s">
        <v>47</v>
      </c>
      <c r="AB9" s="11" t="s">
        <v>63</v>
      </c>
      <c r="AC9" s="41"/>
      <c r="AD9" s="41"/>
      <c r="AE9" s="50"/>
      <c r="AF9" s="50"/>
      <c r="AG9" s="50"/>
      <c r="AH9" s="50"/>
      <c r="AJ9" s="4" t="s">
        <v>70</v>
      </c>
      <c r="AK9" s="4" t="s">
        <v>72</v>
      </c>
    </row>
    <row r="11" spans="1:37">
      <c r="A11" s="51"/>
      <c r="B11" s="52" t="s">
        <v>73</v>
      </c>
      <c r="C11" s="53"/>
      <c r="D11" s="54"/>
      <c r="E11" s="55"/>
      <c r="F11" s="56"/>
      <c r="G11" s="57"/>
      <c r="H11" s="57"/>
      <c r="I11" s="57"/>
      <c r="J11" s="57"/>
      <c r="K11" s="58"/>
      <c r="L11" s="58"/>
      <c r="M11" s="55"/>
      <c r="N11" s="55"/>
      <c r="O11" s="56"/>
      <c r="P11" s="56"/>
      <c r="Q11" s="55"/>
      <c r="R11" s="55"/>
      <c r="S11" s="55"/>
      <c r="T11" s="59"/>
      <c r="U11" s="59"/>
      <c r="V11" s="59"/>
      <c r="W11" s="60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7">
      <c r="A12" s="51"/>
      <c r="B12" s="53" t="s">
        <v>74</v>
      </c>
      <c r="C12" s="53"/>
      <c r="D12" s="54"/>
      <c r="E12" s="55"/>
      <c r="F12" s="56"/>
      <c r="G12" s="57"/>
      <c r="H12" s="57"/>
      <c r="I12" s="57"/>
      <c r="J12" s="57"/>
      <c r="K12" s="58"/>
      <c r="L12" s="58"/>
      <c r="M12" s="55"/>
      <c r="N12" s="55"/>
      <c r="O12" s="56"/>
      <c r="P12" s="56"/>
      <c r="Q12" s="55"/>
      <c r="R12" s="55"/>
      <c r="S12" s="55"/>
      <c r="T12" s="59"/>
      <c r="U12" s="59"/>
      <c r="V12" s="59"/>
      <c r="W12" s="60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7">
      <c r="A13" s="51">
        <v>1</v>
      </c>
      <c r="B13" s="61" t="s">
        <v>75</v>
      </c>
      <c r="C13" s="53" t="s">
        <v>76</v>
      </c>
      <c r="D13" s="54" t="s">
        <v>77</v>
      </c>
      <c r="E13" s="55">
        <v>6.4749999999999996</v>
      </c>
      <c r="F13" s="56" t="s">
        <v>78</v>
      </c>
      <c r="G13" s="57"/>
      <c r="H13" s="57">
        <f>ROUND(E13*G13,2)</f>
        <v>0</v>
      </c>
      <c r="I13" s="57"/>
      <c r="J13" s="57">
        <f>ROUND(E13*G13,2)</f>
        <v>0</v>
      </c>
      <c r="K13" s="58">
        <v>1.2700000000000001E-3</v>
      </c>
      <c r="L13" s="58">
        <f>E13*K13</f>
        <v>8.2232499999999997E-3</v>
      </c>
      <c r="M13" s="55"/>
      <c r="N13" s="55">
        <f>E13*M13</f>
        <v>0</v>
      </c>
      <c r="O13" s="56">
        <v>20</v>
      </c>
      <c r="P13" s="56" t="s">
        <v>79</v>
      </c>
      <c r="Q13" s="55"/>
      <c r="R13" s="55"/>
      <c r="S13" s="55"/>
      <c r="T13" s="59"/>
      <c r="U13" s="59"/>
      <c r="V13" s="59" t="s">
        <v>65</v>
      </c>
      <c r="W13" s="60">
        <v>0.86099999999999999</v>
      </c>
      <c r="X13" s="53" t="s">
        <v>80</v>
      </c>
      <c r="Y13" s="53" t="s">
        <v>76</v>
      </c>
      <c r="Z13" s="56" t="s">
        <v>81</v>
      </c>
      <c r="AA13" s="56"/>
      <c r="AB13" s="56" t="s">
        <v>64</v>
      </c>
      <c r="AC13" s="56"/>
      <c r="AD13" s="56"/>
      <c r="AE13" s="56"/>
      <c r="AF13" s="56"/>
      <c r="AG13" s="56"/>
      <c r="AH13" s="56"/>
      <c r="AJ13" s="4" t="s">
        <v>82</v>
      </c>
      <c r="AK13" s="4" t="s">
        <v>83</v>
      </c>
    </row>
    <row r="14" spans="1:37">
      <c r="A14" s="51"/>
      <c r="B14" s="61"/>
      <c r="C14" s="53"/>
      <c r="D14" s="62" t="s">
        <v>84</v>
      </c>
      <c r="E14" s="63"/>
      <c r="F14" s="64"/>
      <c r="G14" s="65"/>
      <c r="H14" s="65"/>
      <c r="I14" s="65"/>
      <c r="J14" s="65"/>
      <c r="K14" s="66"/>
      <c r="L14" s="66"/>
      <c r="M14" s="63"/>
      <c r="N14" s="63"/>
      <c r="O14" s="64"/>
      <c r="P14" s="64"/>
      <c r="Q14" s="63"/>
      <c r="R14" s="63"/>
      <c r="S14" s="63"/>
      <c r="T14" s="67"/>
      <c r="U14" s="67"/>
      <c r="V14" s="67" t="s">
        <v>0</v>
      </c>
      <c r="W14" s="68"/>
      <c r="X14" s="64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7">
      <c r="A15" s="51"/>
      <c r="B15" s="61"/>
      <c r="C15" s="53"/>
      <c r="D15" s="62" t="s">
        <v>85</v>
      </c>
      <c r="E15" s="63"/>
      <c r="F15" s="64"/>
      <c r="G15" s="65"/>
      <c r="H15" s="65"/>
      <c r="I15" s="65"/>
      <c r="J15" s="65"/>
      <c r="K15" s="66"/>
      <c r="L15" s="66"/>
      <c r="M15" s="63"/>
      <c r="N15" s="63"/>
      <c r="O15" s="64"/>
      <c r="P15" s="64"/>
      <c r="Q15" s="63"/>
      <c r="R15" s="63"/>
      <c r="S15" s="63"/>
      <c r="T15" s="67"/>
      <c r="U15" s="67"/>
      <c r="V15" s="67" t="s">
        <v>0</v>
      </c>
      <c r="W15" s="68"/>
      <c r="X15" s="64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7" ht="25.5">
      <c r="A16" s="51">
        <v>2</v>
      </c>
      <c r="B16" s="61" t="s">
        <v>86</v>
      </c>
      <c r="C16" s="53" t="s">
        <v>87</v>
      </c>
      <c r="D16" s="54" t="s">
        <v>88</v>
      </c>
      <c r="E16" s="55">
        <v>3.61</v>
      </c>
      <c r="F16" s="56" t="s">
        <v>89</v>
      </c>
      <c r="G16" s="57"/>
      <c r="H16" s="57">
        <f>ROUND(E16*G16,2)</f>
        <v>0</v>
      </c>
      <c r="I16" s="57"/>
      <c r="J16" s="57">
        <f>ROUND(E16*G16,2)</f>
        <v>0</v>
      </c>
      <c r="K16" s="58"/>
      <c r="L16" s="58">
        <f>E16*K16</f>
        <v>0</v>
      </c>
      <c r="M16" s="55">
        <v>2</v>
      </c>
      <c r="N16" s="55">
        <f>E16*M16</f>
        <v>7.22</v>
      </c>
      <c r="O16" s="56">
        <v>20</v>
      </c>
      <c r="P16" s="56" t="s">
        <v>79</v>
      </c>
      <c r="Q16" s="55"/>
      <c r="R16" s="55"/>
      <c r="S16" s="55"/>
      <c r="T16" s="59"/>
      <c r="U16" s="59"/>
      <c r="V16" s="59" t="s">
        <v>65</v>
      </c>
      <c r="W16" s="60">
        <v>23.552</v>
      </c>
      <c r="X16" s="53" t="s">
        <v>90</v>
      </c>
      <c r="Y16" s="53" t="s">
        <v>87</v>
      </c>
      <c r="Z16" s="56" t="s">
        <v>91</v>
      </c>
      <c r="AA16" s="56"/>
      <c r="AB16" s="56" t="s">
        <v>64</v>
      </c>
      <c r="AC16" s="56"/>
      <c r="AD16" s="56"/>
      <c r="AE16" s="56"/>
      <c r="AF16" s="56"/>
      <c r="AG16" s="56"/>
      <c r="AH16" s="56"/>
      <c r="AJ16" s="4" t="s">
        <v>82</v>
      </c>
      <c r="AK16" s="4" t="s">
        <v>83</v>
      </c>
    </row>
    <row r="17" spans="1:37">
      <c r="A17" s="51"/>
      <c r="B17" s="61"/>
      <c r="C17" s="53"/>
      <c r="D17" s="62" t="s">
        <v>92</v>
      </c>
      <c r="E17" s="63"/>
      <c r="F17" s="64"/>
      <c r="G17" s="65"/>
      <c r="H17" s="65"/>
      <c r="I17" s="65"/>
      <c r="J17" s="65"/>
      <c r="K17" s="66"/>
      <c r="L17" s="66"/>
      <c r="M17" s="63"/>
      <c r="N17" s="63"/>
      <c r="O17" s="64"/>
      <c r="P17" s="64"/>
      <c r="Q17" s="63"/>
      <c r="R17" s="63"/>
      <c r="S17" s="63"/>
      <c r="T17" s="67"/>
      <c r="U17" s="67"/>
      <c r="V17" s="67" t="s">
        <v>0</v>
      </c>
      <c r="W17" s="68"/>
      <c r="X17" s="64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7">
      <c r="A18" s="51"/>
      <c r="B18" s="61"/>
      <c r="C18" s="53"/>
      <c r="D18" s="62" t="s">
        <v>93</v>
      </c>
      <c r="E18" s="63"/>
      <c r="F18" s="64"/>
      <c r="G18" s="65"/>
      <c r="H18" s="65"/>
      <c r="I18" s="65"/>
      <c r="J18" s="65"/>
      <c r="K18" s="66"/>
      <c r="L18" s="66"/>
      <c r="M18" s="63"/>
      <c r="N18" s="63"/>
      <c r="O18" s="64"/>
      <c r="P18" s="64"/>
      <c r="Q18" s="63"/>
      <c r="R18" s="63"/>
      <c r="S18" s="63"/>
      <c r="T18" s="67"/>
      <c r="U18" s="67"/>
      <c r="V18" s="67" t="s">
        <v>0</v>
      </c>
      <c r="W18" s="68"/>
      <c r="X18" s="64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7">
      <c r="A19" s="51"/>
      <c r="B19" s="61"/>
      <c r="C19" s="53"/>
      <c r="D19" s="62" t="s">
        <v>94</v>
      </c>
      <c r="E19" s="63"/>
      <c r="F19" s="64"/>
      <c r="G19" s="65"/>
      <c r="H19" s="65"/>
      <c r="I19" s="65"/>
      <c r="J19" s="65"/>
      <c r="K19" s="66"/>
      <c r="L19" s="66"/>
      <c r="M19" s="63"/>
      <c r="N19" s="63"/>
      <c r="O19" s="64"/>
      <c r="P19" s="64"/>
      <c r="Q19" s="63"/>
      <c r="R19" s="63"/>
      <c r="S19" s="63"/>
      <c r="T19" s="67"/>
      <c r="U19" s="67"/>
      <c r="V19" s="67" t="s">
        <v>0</v>
      </c>
      <c r="W19" s="68"/>
      <c r="X19" s="64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7">
      <c r="A20" s="51"/>
      <c r="B20" s="61"/>
      <c r="C20" s="53"/>
      <c r="D20" s="62" t="s">
        <v>95</v>
      </c>
      <c r="E20" s="63"/>
      <c r="F20" s="64"/>
      <c r="G20" s="65"/>
      <c r="H20" s="65"/>
      <c r="I20" s="65"/>
      <c r="J20" s="65"/>
      <c r="K20" s="66"/>
      <c r="L20" s="66"/>
      <c r="M20" s="63"/>
      <c r="N20" s="63"/>
      <c r="O20" s="64"/>
      <c r="P20" s="64"/>
      <c r="Q20" s="63"/>
      <c r="R20" s="63"/>
      <c r="S20" s="63"/>
      <c r="T20" s="67"/>
      <c r="U20" s="67"/>
      <c r="V20" s="67" t="s">
        <v>0</v>
      </c>
      <c r="W20" s="68"/>
      <c r="X20" s="64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7">
      <c r="A21" s="51"/>
      <c r="B21" s="61"/>
      <c r="C21" s="53"/>
      <c r="D21" s="62" t="s">
        <v>96</v>
      </c>
      <c r="E21" s="63"/>
      <c r="F21" s="64"/>
      <c r="G21" s="65"/>
      <c r="H21" s="65"/>
      <c r="I21" s="65"/>
      <c r="J21" s="65"/>
      <c r="K21" s="66"/>
      <c r="L21" s="66"/>
      <c r="M21" s="63"/>
      <c r="N21" s="63"/>
      <c r="O21" s="64"/>
      <c r="P21" s="64"/>
      <c r="Q21" s="63"/>
      <c r="R21" s="63"/>
      <c r="S21" s="63"/>
      <c r="T21" s="67"/>
      <c r="U21" s="67"/>
      <c r="V21" s="67" t="s">
        <v>0</v>
      </c>
      <c r="W21" s="68"/>
      <c r="X21" s="64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7">
      <c r="A22" s="51"/>
      <c r="B22" s="61"/>
      <c r="C22" s="53"/>
      <c r="D22" s="62" t="s">
        <v>97</v>
      </c>
      <c r="E22" s="63"/>
      <c r="F22" s="64"/>
      <c r="G22" s="65"/>
      <c r="H22" s="65"/>
      <c r="I22" s="65"/>
      <c r="J22" s="65"/>
      <c r="K22" s="66"/>
      <c r="L22" s="66"/>
      <c r="M22" s="63"/>
      <c r="N22" s="63"/>
      <c r="O22" s="64"/>
      <c r="P22" s="64"/>
      <c r="Q22" s="63"/>
      <c r="R22" s="63"/>
      <c r="S22" s="63"/>
      <c r="T22" s="67"/>
      <c r="U22" s="67"/>
      <c r="V22" s="67" t="s">
        <v>0</v>
      </c>
      <c r="W22" s="68"/>
      <c r="X22" s="64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7" ht="25.5">
      <c r="A23" s="51">
        <v>3</v>
      </c>
      <c r="B23" s="61" t="s">
        <v>86</v>
      </c>
      <c r="C23" s="53" t="s">
        <v>98</v>
      </c>
      <c r="D23" s="54" t="s">
        <v>99</v>
      </c>
      <c r="E23" s="55">
        <v>1.1379999999999999</v>
      </c>
      <c r="F23" s="56" t="s">
        <v>89</v>
      </c>
      <c r="G23" s="57"/>
      <c r="H23" s="57">
        <f>ROUND(E23*G23,2)</f>
        <v>0</v>
      </c>
      <c r="I23" s="57"/>
      <c r="J23" s="57">
        <f>ROUND(E23*G23,2)</f>
        <v>0</v>
      </c>
      <c r="K23" s="58"/>
      <c r="L23" s="58">
        <f>E23*K23</f>
        <v>0</v>
      </c>
      <c r="M23" s="55"/>
      <c r="N23" s="55">
        <f>E23*M23</f>
        <v>0</v>
      </c>
      <c r="O23" s="56">
        <v>20</v>
      </c>
      <c r="P23" s="56" t="s">
        <v>79</v>
      </c>
      <c r="Q23" s="55"/>
      <c r="R23" s="55"/>
      <c r="S23" s="55"/>
      <c r="T23" s="59"/>
      <c r="U23" s="59"/>
      <c r="V23" s="59" t="s">
        <v>65</v>
      </c>
      <c r="W23" s="60">
        <v>5.484</v>
      </c>
      <c r="X23" s="53" t="s">
        <v>100</v>
      </c>
      <c r="Y23" s="53" t="s">
        <v>98</v>
      </c>
      <c r="Z23" s="56" t="s">
        <v>91</v>
      </c>
      <c r="AA23" s="56"/>
      <c r="AB23" s="56" t="s">
        <v>64</v>
      </c>
      <c r="AC23" s="56"/>
      <c r="AD23" s="56"/>
      <c r="AE23" s="56"/>
      <c r="AF23" s="56"/>
      <c r="AG23" s="56"/>
      <c r="AH23" s="56"/>
      <c r="AJ23" s="4" t="s">
        <v>82</v>
      </c>
      <c r="AK23" s="4" t="s">
        <v>83</v>
      </c>
    </row>
    <row r="24" spans="1:37">
      <c r="A24" s="51"/>
      <c r="B24" s="61"/>
      <c r="C24" s="53"/>
      <c r="D24" s="62" t="s">
        <v>92</v>
      </c>
      <c r="E24" s="63"/>
      <c r="F24" s="64"/>
      <c r="G24" s="65"/>
      <c r="H24" s="65"/>
      <c r="I24" s="65"/>
      <c r="J24" s="65"/>
      <c r="K24" s="66"/>
      <c r="L24" s="66"/>
      <c r="M24" s="63"/>
      <c r="N24" s="63"/>
      <c r="O24" s="64"/>
      <c r="P24" s="64"/>
      <c r="Q24" s="63"/>
      <c r="R24" s="63"/>
      <c r="S24" s="63"/>
      <c r="T24" s="67"/>
      <c r="U24" s="67"/>
      <c r="V24" s="67" t="s">
        <v>0</v>
      </c>
      <c r="W24" s="68"/>
      <c r="X24" s="64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7">
      <c r="A25" s="51"/>
      <c r="B25" s="61"/>
      <c r="C25" s="53"/>
      <c r="D25" s="62" t="s">
        <v>93</v>
      </c>
      <c r="E25" s="63"/>
      <c r="F25" s="64"/>
      <c r="G25" s="65"/>
      <c r="H25" s="65"/>
      <c r="I25" s="65"/>
      <c r="J25" s="65"/>
      <c r="K25" s="66"/>
      <c r="L25" s="66"/>
      <c r="M25" s="63"/>
      <c r="N25" s="63"/>
      <c r="O25" s="64"/>
      <c r="P25" s="64"/>
      <c r="Q25" s="63"/>
      <c r="R25" s="63"/>
      <c r="S25" s="63"/>
      <c r="T25" s="67"/>
      <c r="U25" s="67"/>
      <c r="V25" s="67" t="s">
        <v>0</v>
      </c>
      <c r="W25" s="68"/>
      <c r="X25" s="64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7">
      <c r="A26" s="51"/>
      <c r="B26" s="61"/>
      <c r="C26" s="53"/>
      <c r="D26" s="62" t="s">
        <v>94</v>
      </c>
      <c r="E26" s="63"/>
      <c r="F26" s="64"/>
      <c r="G26" s="65"/>
      <c r="H26" s="65"/>
      <c r="I26" s="65"/>
      <c r="J26" s="65"/>
      <c r="K26" s="66"/>
      <c r="L26" s="66"/>
      <c r="M26" s="63"/>
      <c r="N26" s="63"/>
      <c r="O26" s="64"/>
      <c r="P26" s="64"/>
      <c r="Q26" s="63"/>
      <c r="R26" s="63"/>
      <c r="S26" s="63"/>
      <c r="T26" s="67"/>
      <c r="U26" s="67"/>
      <c r="V26" s="67" t="s">
        <v>0</v>
      </c>
      <c r="W26" s="68"/>
      <c r="X26" s="64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7">
      <c r="A27" s="51">
        <v>4</v>
      </c>
      <c r="B27" s="61" t="s">
        <v>86</v>
      </c>
      <c r="C27" s="53" t="s">
        <v>101</v>
      </c>
      <c r="D27" s="54" t="s">
        <v>102</v>
      </c>
      <c r="E27" s="55">
        <v>7.4420000000000002</v>
      </c>
      <c r="F27" s="56" t="s">
        <v>103</v>
      </c>
      <c r="G27" s="57"/>
      <c r="H27" s="57">
        <f>ROUND(E27*G27,2)</f>
        <v>0</v>
      </c>
      <c r="I27" s="57"/>
      <c r="J27" s="57">
        <f>ROUND(E27*G27,2)</f>
        <v>0</v>
      </c>
      <c r="K27" s="58"/>
      <c r="L27" s="58">
        <f>E27*K27</f>
        <v>0</v>
      </c>
      <c r="M27" s="55"/>
      <c r="N27" s="55">
        <f>E27*M27</f>
        <v>0</v>
      </c>
      <c r="O27" s="56">
        <v>20</v>
      </c>
      <c r="P27" s="56" t="s">
        <v>79</v>
      </c>
      <c r="Q27" s="55"/>
      <c r="R27" s="55"/>
      <c r="S27" s="55"/>
      <c r="T27" s="59"/>
      <c r="U27" s="59"/>
      <c r="V27" s="59" t="s">
        <v>65</v>
      </c>
      <c r="W27" s="60">
        <v>4.0259999999999998</v>
      </c>
      <c r="X27" s="53" t="s">
        <v>104</v>
      </c>
      <c r="Y27" s="53" t="s">
        <v>101</v>
      </c>
      <c r="Z27" s="56" t="s">
        <v>91</v>
      </c>
      <c r="AA27" s="56"/>
      <c r="AB27" s="56" t="s">
        <v>64</v>
      </c>
      <c r="AC27" s="56"/>
      <c r="AD27" s="56"/>
      <c r="AE27" s="56"/>
      <c r="AF27" s="56"/>
      <c r="AG27" s="56"/>
      <c r="AH27" s="56"/>
      <c r="AJ27" s="4" t="s">
        <v>82</v>
      </c>
      <c r="AK27" s="4" t="s">
        <v>83</v>
      </c>
    </row>
    <row r="28" spans="1:37" ht="25.5">
      <c r="A28" s="51">
        <v>5</v>
      </c>
      <c r="B28" s="61" t="s">
        <v>86</v>
      </c>
      <c r="C28" s="53" t="s">
        <v>105</v>
      </c>
      <c r="D28" s="54" t="s">
        <v>106</v>
      </c>
      <c r="E28" s="55">
        <v>66.977999999999994</v>
      </c>
      <c r="F28" s="56" t="s">
        <v>103</v>
      </c>
      <c r="G28" s="57"/>
      <c r="H28" s="57">
        <f>ROUND(E28*G28,2)</f>
        <v>0</v>
      </c>
      <c r="I28" s="57"/>
      <c r="J28" s="57">
        <f>ROUND(E28*G28,2)</f>
        <v>0</v>
      </c>
      <c r="K28" s="58"/>
      <c r="L28" s="58">
        <f>E28*K28</f>
        <v>0</v>
      </c>
      <c r="M28" s="55"/>
      <c r="N28" s="55">
        <f>E28*M28</f>
        <v>0</v>
      </c>
      <c r="O28" s="56">
        <v>20</v>
      </c>
      <c r="P28" s="56" t="s">
        <v>79</v>
      </c>
      <c r="Q28" s="55"/>
      <c r="R28" s="55"/>
      <c r="S28" s="55"/>
      <c r="T28" s="59"/>
      <c r="U28" s="59"/>
      <c r="V28" s="59" t="s">
        <v>65</v>
      </c>
      <c r="W28" s="60"/>
      <c r="X28" s="53" t="s">
        <v>107</v>
      </c>
      <c r="Y28" s="53" t="s">
        <v>105</v>
      </c>
      <c r="Z28" s="56" t="s">
        <v>91</v>
      </c>
      <c r="AA28" s="56"/>
      <c r="AB28" s="56" t="s">
        <v>64</v>
      </c>
      <c r="AC28" s="56"/>
      <c r="AD28" s="56"/>
      <c r="AE28" s="56"/>
      <c r="AF28" s="56"/>
      <c r="AG28" s="56"/>
      <c r="AH28" s="56"/>
      <c r="AJ28" s="4" t="s">
        <v>82</v>
      </c>
      <c r="AK28" s="4" t="s">
        <v>83</v>
      </c>
    </row>
    <row r="29" spans="1:37">
      <c r="A29" s="51"/>
      <c r="B29" s="61"/>
      <c r="C29" s="53"/>
      <c r="D29" s="62" t="s">
        <v>108</v>
      </c>
      <c r="E29" s="63"/>
      <c r="F29" s="64"/>
      <c r="G29" s="65"/>
      <c r="H29" s="65"/>
      <c r="I29" s="65"/>
      <c r="J29" s="65"/>
      <c r="K29" s="66"/>
      <c r="L29" s="66"/>
      <c r="M29" s="63"/>
      <c r="N29" s="63"/>
      <c r="O29" s="64"/>
      <c r="P29" s="64"/>
      <c r="Q29" s="63"/>
      <c r="R29" s="63"/>
      <c r="S29" s="63"/>
      <c r="T29" s="67"/>
      <c r="U29" s="67"/>
      <c r="V29" s="67" t="s">
        <v>0</v>
      </c>
      <c r="W29" s="68"/>
      <c r="X29" s="64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7">
      <c r="A30" s="51"/>
      <c r="B30" s="61"/>
      <c r="C30" s="53"/>
      <c r="D30" s="62" t="s">
        <v>109</v>
      </c>
      <c r="E30" s="63"/>
      <c r="F30" s="64"/>
      <c r="G30" s="65"/>
      <c r="H30" s="65"/>
      <c r="I30" s="65"/>
      <c r="J30" s="65"/>
      <c r="K30" s="66"/>
      <c r="L30" s="66"/>
      <c r="M30" s="63"/>
      <c r="N30" s="63"/>
      <c r="O30" s="64"/>
      <c r="P30" s="64"/>
      <c r="Q30" s="63"/>
      <c r="R30" s="63"/>
      <c r="S30" s="63"/>
      <c r="T30" s="67"/>
      <c r="U30" s="67"/>
      <c r="V30" s="67" t="s">
        <v>0</v>
      </c>
      <c r="W30" s="68"/>
      <c r="X30" s="64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7">
      <c r="A31" s="51">
        <v>6</v>
      </c>
      <c r="B31" s="61" t="s">
        <v>110</v>
      </c>
      <c r="C31" s="53" t="s">
        <v>111</v>
      </c>
      <c r="D31" s="54" t="s">
        <v>112</v>
      </c>
      <c r="E31" s="55">
        <v>7.4420000000000002</v>
      </c>
      <c r="F31" s="56" t="s">
        <v>103</v>
      </c>
      <c r="G31" s="57"/>
      <c r="H31" s="57">
        <f>ROUND(E31*G31,2)</f>
        <v>0</v>
      </c>
      <c r="I31" s="57"/>
      <c r="J31" s="57">
        <f>ROUND(E31*G31,2)</f>
        <v>0</v>
      </c>
      <c r="K31" s="58"/>
      <c r="L31" s="58">
        <f>E31*K31</f>
        <v>0</v>
      </c>
      <c r="M31" s="55"/>
      <c r="N31" s="55">
        <f>E31*M31</f>
        <v>0</v>
      </c>
      <c r="O31" s="56">
        <v>20</v>
      </c>
      <c r="P31" s="56" t="s">
        <v>79</v>
      </c>
      <c r="Q31" s="55"/>
      <c r="R31" s="55"/>
      <c r="S31" s="55"/>
      <c r="T31" s="59"/>
      <c r="U31" s="59"/>
      <c r="V31" s="59" t="s">
        <v>65</v>
      </c>
      <c r="W31" s="60">
        <v>1.131</v>
      </c>
      <c r="X31" s="53" t="s">
        <v>113</v>
      </c>
      <c r="Y31" s="53" t="s">
        <v>111</v>
      </c>
      <c r="Z31" s="56" t="s">
        <v>91</v>
      </c>
      <c r="AA31" s="56"/>
      <c r="AB31" s="56" t="s">
        <v>64</v>
      </c>
      <c r="AC31" s="56"/>
      <c r="AD31" s="56"/>
      <c r="AE31" s="56"/>
      <c r="AF31" s="56"/>
      <c r="AG31" s="56"/>
      <c r="AH31" s="56"/>
      <c r="AJ31" s="4" t="s">
        <v>82</v>
      </c>
      <c r="AK31" s="4" t="s">
        <v>83</v>
      </c>
    </row>
    <row r="32" spans="1:37" ht="25.5">
      <c r="A32" s="51">
        <v>7</v>
      </c>
      <c r="B32" s="61" t="s">
        <v>86</v>
      </c>
      <c r="C32" s="53" t="s">
        <v>114</v>
      </c>
      <c r="D32" s="54" t="s">
        <v>115</v>
      </c>
      <c r="E32" s="55">
        <v>7.4420000000000002</v>
      </c>
      <c r="F32" s="56" t="s">
        <v>103</v>
      </c>
      <c r="G32" s="57"/>
      <c r="H32" s="57">
        <f>ROUND(E32*G32,2)</f>
        <v>0</v>
      </c>
      <c r="I32" s="57"/>
      <c r="J32" s="57">
        <f>ROUND(E32*G32,2)</f>
        <v>0</v>
      </c>
      <c r="K32" s="58"/>
      <c r="L32" s="58">
        <f>E32*K32</f>
        <v>0</v>
      </c>
      <c r="M32" s="55"/>
      <c r="N32" s="55">
        <f>E32*M32</f>
        <v>0</v>
      </c>
      <c r="O32" s="56">
        <v>20</v>
      </c>
      <c r="P32" s="56" t="s">
        <v>79</v>
      </c>
      <c r="Q32" s="55"/>
      <c r="R32" s="55"/>
      <c r="S32" s="55"/>
      <c r="T32" s="59"/>
      <c r="U32" s="59"/>
      <c r="V32" s="59" t="s">
        <v>65</v>
      </c>
      <c r="W32" s="60"/>
      <c r="X32" s="53" t="s">
        <v>116</v>
      </c>
      <c r="Y32" s="53" t="s">
        <v>114</v>
      </c>
      <c r="Z32" s="56" t="s">
        <v>91</v>
      </c>
      <c r="AA32" s="56"/>
      <c r="AB32" s="56" t="s">
        <v>64</v>
      </c>
      <c r="AC32" s="56"/>
      <c r="AD32" s="56"/>
      <c r="AE32" s="56"/>
      <c r="AF32" s="56"/>
      <c r="AG32" s="56"/>
      <c r="AH32" s="56"/>
      <c r="AJ32" s="4" t="s">
        <v>82</v>
      </c>
      <c r="AK32" s="4" t="s">
        <v>83</v>
      </c>
    </row>
    <row r="33" spans="1:37">
      <c r="A33" s="51">
        <v>8</v>
      </c>
      <c r="B33" s="61" t="s">
        <v>117</v>
      </c>
      <c r="C33" s="53" t="s">
        <v>118</v>
      </c>
      <c r="D33" s="54" t="s">
        <v>119</v>
      </c>
      <c r="E33" s="55">
        <v>32</v>
      </c>
      <c r="F33" s="56" t="s">
        <v>120</v>
      </c>
      <c r="G33" s="57"/>
      <c r="H33" s="57">
        <f>ROUND(E33*G33,2)</f>
        <v>0</v>
      </c>
      <c r="I33" s="57"/>
      <c r="J33" s="57">
        <f>ROUND(E33*G33,2)</f>
        <v>0</v>
      </c>
      <c r="K33" s="58"/>
      <c r="L33" s="58">
        <f>E33*K33</f>
        <v>0</v>
      </c>
      <c r="M33" s="55"/>
      <c r="N33" s="55">
        <f>E33*M33</f>
        <v>0</v>
      </c>
      <c r="O33" s="56">
        <v>20</v>
      </c>
      <c r="P33" s="56" t="s">
        <v>79</v>
      </c>
      <c r="Q33" s="55"/>
      <c r="R33" s="55"/>
      <c r="S33" s="55"/>
      <c r="T33" s="59"/>
      <c r="U33" s="59"/>
      <c r="V33" s="59" t="s">
        <v>65</v>
      </c>
      <c r="W33" s="60">
        <v>32</v>
      </c>
      <c r="X33" s="53" t="s">
        <v>121</v>
      </c>
      <c r="Y33" s="53" t="s">
        <v>118</v>
      </c>
      <c r="Z33" s="56" t="s">
        <v>122</v>
      </c>
      <c r="AA33" s="56"/>
      <c r="AB33" s="56" t="s">
        <v>64</v>
      </c>
      <c r="AC33" s="56"/>
      <c r="AD33" s="56"/>
      <c r="AE33" s="56"/>
      <c r="AF33" s="56"/>
      <c r="AG33" s="56"/>
      <c r="AH33" s="56"/>
      <c r="AJ33" s="4" t="s">
        <v>82</v>
      </c>
      <c r="AK33" s="4" t="s">
        <v>83</v>
      </c>
    </row>
    <row r="34" spans="1:37">
      <c r="A34" s="51"/>
      <c r="B34" s="61"/>
      <c r="C34" s="53"/>
      <c r="D34" s="62" t="s">
        <v>123</v>
      </c>
      <c r="E34" s="63"/>
      <c r="F34" s="64"/>
      <c r="G34" s="65"/>
      <c r="H34" s="65"/>
      <c r="I34" s="65"/>
      <c r="J34" s="65"/>
      <c r="K34" s="66"/>
      <c r="L34" s="66"/>
      <c r="M34" s="63"/>
      <c r="N34" s="63"/>
      <c r="O34" s="64"/>
      <c r="P34" s="64"/>
      <c r="Q34" s="63"/>
      <c r="R34" s="63"/>
      <c r="S34" s="63"/>
      <c r="T34" s="67"/>
      <c r="U34" s="67"/>
      <c r="V34" s="67" t="s">
        <v>0</v>
      </c>
      <c r="W34" s="68"/>
      <c r="X34" s="64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7">
      <c r="A35" s="51"/>
      <c r="B35" s="61"/>
      <c r="C35" s="53"/>
      <c r="D35" s="62" t="s">
        <v>124</v>
      </c>
      <c r="E35" s="63"/>
      <c r="F35" s="64"/>
      <c r="G35" s="65"/>
      <c r="H35" s="65"/>
      <c r="I35" s="65"/>
      <c r="J35" s="65"/>
      <c r="K35" s="66"/>
      <c r="L35" s="66"/>
      <c r="M35" s="63"/>
      <c r="N35" s="63"/>
      <c r="O35" s="64"/>
      <c r="P35" s="64"/>
      <c r="Q35" s="63"/>
      <c r="R35" s="63"/>
      <c r="S35" s="63"/>
      <c r="T35" s="67"/>
      <c r="U35" s="67"/>
      <c r="V35" s="67" t="s">
        <v>0</v>
      </c>
      <c r="W35" s="68"/>
      <c r="X35" s="64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7">
      <c r="A36" s="51"/>
      <c r="B36" s="61"/>
      <c r="C36" s="53"/>
      <c r="D36" s="69" t="s">
        <v>125</v>
      </c>
      <c r="E36" s="70">
        <f>J36</f>
        <v>0</v>
      </c>
      <c r="F36" s="56"/>
      <c r="G36" s="57"/>
      <c r="H36" s="70">
        <f>SUM(H11:H35)</f>
        <v>0</v>
      </c>
      <c r="I36" s="70">
        <f>SUM(I11:I35)</f>
        <v>0</v>
      </c>
      <c r="J36" s="70">
        <f>SUM(J11:J35)</f>
        <v>0</v>
      </c>
      <c r="K36" s="58"/>
      <c r="L36" s="71">
        <f>SUM(L11:L35)</f>
        <v>8.2232499999999997E-3</v>
      </c>
      <c r="M36" s="55"/>
      <c r="N36" s="72">
        <f>SUM(N11:N35)</f>
        <v>7.22</v>
      </c>
      <c r="O36" s="56"/>
      <c r="P36" s="56"/>
      <c r="Q36" s="55"/>
      <c r="R36" s="55"/>
      <c r="S36" s="55"/>
      <c r="T36" s="59"/>
      <c r="U36" s="59"/>
      <c r="V36" s="59"/>
      <c r="W36" s="60">
        <f>SUM(W11:W35)</f>
        <v>67.054000000000002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7">
      <c r="A37" s="51"/>
      <c r="B37" s="61"/>
      <c r="C37" s="53"/>
      <c r="D37" s="54"/>
      <c r="E37" s="55"/>
      <c r="F37" s="56"/>
      <c r="G37" s="57"/>
      <c r="H37" s="57"/>
      <c r="I37" s="57"/>
      <c r="J37" s="57"/>
      <c r="K37" s="58"/>
      <c r="L37" s="58"/>
      <c r="M37" s="55"/>
      <c r="N37" s="55"/>
      <c r="O37" s="56"/>
      <c r="P37" s="56"/>
      <c r="Q37" s="55"/>
      <c r="R37" s="55"/>
      <c r="S37" s="55"/>
      <c r="T37" s="59"/>
      <c r="U37" s="59"/>
      <c r="V37" s="59"/>
      <c r="W37" s="60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7">
      <c r="A38" s="51"/>
      <c r="B38" s="61"/>
      <c r="C38" s="53"/>
      <c r="D38" s="69" t="s">
        <v>126</v>
      </c>
      <c r="E38" s="72">
        <f>J38</f>
        <v>0</v>
      </c>
      <c r="F38" s="56"/>
      <c r="G38" s="57"/>
      <c r="H38" s="70">
        <f>+H36</f>
        <v>0</v>
      </c>
      <c r="I38" s="70">
        <f>+I36</f>
        <v>0</v>
      </c>
      <c r="J38" s="70">
        <f>+J36</f>
        <v>0</v>
      </c>
      <c r="K38" s="58"/>
      <c r="L38" s="71">
        <f>+L36</f>
        <v>8.2232499999999997E-3</v>
      </c>
      <c r="M38" s="55"/>
      <c r="N38" s="72">
        <f>+N36</f>
        <v>7.22</v>
      </c>
      <c r="O38" s="56"/>
      <c r="P38" s="56"/>
      <c r="Q38" s="55"/>
      <c r="R38" s="55"/>
      <c r="S38" s="55"/>
      <c r="T38" s="59"/>
      <c r="U38" s="59"/>
      <c r="V38" s="59"/>
      <c r="W38" s="60">
        <f>+W36</f>
        <v>67.054000000000002</v>
      </c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7">
      <c r="A39" s="51"/>
      <c r="B39" s="61"/>
      <c r="C39" s="53"/>
      <c r="D39" s="54"/>
      <c r="E39" s="55"/>
      <c r="F39" s="56"/>
      <c r="G39" s="57"/>
      <c r="H39" s="57"/>
      <c r="I39" s="57"/>
      <c r="J39" s="57"/>
      <c r="K39" s="58"/>
      <c r="L39" s="58"/>
      <c r="M39" s="55"/>
      <c r="N39" s="55"/>
      <c r="O39" s="56"/>
      <c r="P39" s="56"/>
      <c r="Q39" s="55"/>
      <c r="R39" s="55"/>
      <c r="S39" s="55"/>
      <c r="T39" s="59"/>
      <c r="U39" s="59"/>
      <c r="V39" s="59"/>
      <c r="W39" s="60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0" spans="1:37">
      <c r="A40" s="51"/>
      <c r="B40" s="52" t="s">
        <v>127</v>
      </c>
      <c r="C40" s="53"/>
      <c r="D40" s="54"/>
      <c r="E40" s="55"/>
      <c r="F40" s="56"/>
      <c r="G40" s="57"/>
      <c r="H40" s="57"/>
      <c r="I40" s="57"/>
      <c r="J40" s="57"/>
      <c r="K40" s="58"/>
      <c r="L40" s="58"/>
      <c r="M40" s="55"/>
      <c r="N40" s="55"/>
      <c r="O40" s="56"/>
      <c r="P40" s="56"/>
      <c r="Q40" s="55"/>
      <c r="R40" s="55"/>
      <c r="S40" s="55"/>
      <c r="T40" s="59"/>
      <c r="U40" s="59"/>
      <c r="V40" s="59"/>
      <c r="W40" s="60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7">
      <c r="A41" s="51"/>
      <c r="B41" s="53" t="s">
        <v>128</v>
      </c>
      <c r="C41" s="53"/>
      <c r="D41" s="54"/>
      <c r="E41" s="55"/>
      <c r="F41" s="56"/>
      <c r="G41" s="57"/>
      <c r="H41" s="57"/>
      <c r="I41" s="57"/>
      <c r="J41" s="57"/>
      <c r="K41" s="58"/>
      <c r="L41" s="58"/>
      <c r="M41" s="55"/>
      <c r="N41" s="55"/>
      <c r="O41" s="56"/>
      <c r="P41" s="56"/>
      <c r="Q41" s="55"/>
      <c r="R41" s="55"/>
      <c r="S41" s="55"/>
      <c r="T41" s="59"/>
      <c r="U41" s="59"/>
      <c r="V41" s="59"/>
      <c r="W41" s="60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7">
      <c r="A42" s="51">
        <v>9</v>
      </c>
      <c r="B42" s="61" t="s">
        <v>129</v>
      </c>
      <c r="C42" s="53" t="s">
        <v>130</v>
      </c>
      <c r="D42" s="54" t="s">
        <v>131</v>
      </c>
      <c r="E42" s="55">
        <v>19.440000000000001</v>
      </c>
      <c r="F42" s="56" t="s">
        <v>78</v>
      </c>
      <c r="G42" s="57"/>
      <c r="H42" s="57">
        <f>ROUND(E42*G42,2)</f>
        <v>0</v>
      </c>
      <c r="I42" s="57"/>
      <c r="J42" s="57">
        <f>ROUND(E42*G42,2)</f>
        <v>0</v>
      </c>
      <c r="K42" s="58"/>
      <c r="L42" s="58">
        <f>E42*K42</f>
        <v>0</v>
      </c>
      <c r="M42" s="55">
        <v>8.9999999999999993E-3</v>
      </c>
      <c r="N42" s="55">
        <f>E42*M42</f>
        <v>0.17496</v>
      </c>
      <c r="O42" s="56">
        <v>20</v>
      </c>
      <c r="P42" s="56" t="s">
        <v>79</v>
      </c>
      <c r="Q42" s="55"/>
      <c r="R42" s="55"/>
      <c r="S42" s="55"/>
      <c r="T42" s="59"/>
      <c r="U42" s="59"/>
      <c r="V42" s="59" t="s">
        <v>132</v>
      </c>
      <c r="W42" s="60">
        <v>3.3050000000000002</v>
      </c>
      <c r="X42" s="53" t="s">
        <v>133</v>
      </c>
      <c r="Y42" s="53" t="s">
        <v>130</v>
      </c>
      <c r="Z42" s="56" t="s">
        <v>134</v>
      </c>
      <c r="AA42" s="56"/>
      <c r="AB42" s="56" t="s">
        <v>64</v>
      </c>
      <c r="AC42" s="56"/>
      <c r="AD42" s="56"/>
      <c r="AE42" s="56"/>
      <c r="AF42" s="56"/>
      <c r="AG42" s="56"/>
      <c r="AH42" s="56"/>
      <c r="AJ42" s="4" t="s">
        <v>135</v>
      </c>
      <c r="AK42" s="4" t="s">
        <v>83</v>
      </c>
    </row>
    <row r="43" spans="1:37">
      <c r="A43" s="51"/>
      <c r="B43" s="61"/>
      <c r="C43" s="53"/>
      <c r="D43" s="62" t="s">
        <v>136</v>
      </c>
      <c r="E43" s="63"/>
      <c r="F43" s="64"/>
      <c r="G43" s="65"/>
      <c r="H43" s="65"/>
      <c r="I43" s="65"/>
      <c r="J43" s="65"/>
      <c r="K43" s="66"/>
      <c r="L43" s="66"/>
      <c r="M43" s="63"/>
      <c r="N43" s="63"/>
      <c r="O43" s="64"/>
      <c r="P43" s="64"/>
      <c r="Q43" s="63"/>
      <c r="R43" s="63"/>
      <c r="S43" s="63"/>
      <c r="T43" s="67"/>
      <c r="U43" s="67"/>
      <c r="V43" s="67" t="s">
        <v>0</v>
      </c>
      <c r="W43" s="68"/>
      <c r="X43" s="64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7">
      <c r="A44" s="51"/>
      <c r="B44" s="61"/>
      <c r="C44" s="53"/>
      <c r="D44" s="62" t="s">
        <v>137</v>
      </c>
      <c r="E44" s="63"/>
      <c r="F44" s="64"/>
      <c r="G44" s="65"/>
      <c r="H44" s="65"/>
      <c r="I44" s="65"/>
      <c r="J44" s="65"/>
      <c r="K44" s="66"/>
      <c r="L44" s="66"/>
      <c r="M44" s="63"/>
      <c r="N44" s="63"/>
      <c r="O44" s="64"/>
      <c r="P44" s="64"/>
      <c r="Q44" s="63"/>
      <c r="R44" s="63"/>
      <c r="S44" s="63"/>
      <c r="T44" s="67"/>
      <c r="U44" s="67"/>
      <c r="V44" s="67" t="s">
        <v>0</v>
      </c>
      <c r="W44" s="68"/>
      <c r="X44" s="64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7">
      <c r="A45" s="51"/>
      <c r="B45" s="61"/>
      <c r="C45" s="53"/>
      <c r="D45" s="62" t="s">
        <v>138</v>
      </c>
      <c r="E45" s="63"/>
      <c r="F45" s="64"/>
      <c r="G45" s="65"/>
      <c r="H45" s="65"/>
      <c r="I45" s="65"/>
      <c r="J45" s="65"/>
      <c r="K45" s="66"/>
      <c r="L45" s="66"/>
      <c r="M45" s="63"/>
      <c r="N45" s="63"/>
      <c r="O45" s="64"/>
      <c r="P45" s="64"/>
      <c r="Q45" s="63"/>
      <c r="R45" s="63"/>
      <c r="S45" s="63"/>
      <c r="T45" s="67"/>
      <c r="U45" s="67"/>
      <c r="V45" s="67" t="s">
        <v>0</v>
      </c>
      <c r="W45" s="68"/>
      <c r="X45" s="64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7">
      <c r="A46" s="51"/>
      <c r="B46" s="61"/>
      <c r="C46" s="53"/>
      <c r="D46" s="62" t="s">
        <v>139</v>
      </c>
      <c r="E46" s="63"/>
      <c r="F46" s="64"/>
      <c r="G46" s="65"/>
      <c r="H46" s="65"/>
      <c r="I46" s="65"/>
      <c r="J46" s="65"/>
      <c r="K46" s="66"/>
      <c r="L46" s="66"/>
      <c r="M46" s="63"/>
      <c r="N46" s="63"/>
      <c r="O46" s="64"/>
      <c r="P46" s="64"/>
      <c r="Q46" s="63"/>
      <c r="R46" s="63"/>
      <c r="S46" s="63"/>
      <c r="T46" s="67"/>
      <c r="U46" s="67"/>
      <c r="V46" s="67" t="s">
        <v>0</v>
      </c>
      <c r="W46" s="68"/>
      <c r="X46" s="64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7">
      <c r="A47" s="51"/>
      <c r="B47" s="61"/>
      <c r="C47" s="53"/>
      <c r="D47" s="62" t="s">
        <v>140</v>
      </c>
      <c r="E47" s="63"/>
      <c r="F47" s="64"/>
      <c r="G47" s="65"/>
      <c r="H47" s="65"/>
      <c r="I47" s="65"/>
      <c r="J47" s="65"/>
      <c r="K47" s="66"/>
      <c r="L47" s="66"/>
      <c r="M47" s="63"/>
      <c r="N47" s="63"/>
      <c r="O47" s="64"/>
      <c r="P47" s="64"/>
      <c r="Q47" s="63"/>
      <c r="R47" s="63"/>
      <c r="S47" s="63"/>
      <c r="T47" s="67"/>
      <c r="U47" s="67"/>
      <c r="V47" s="67" t="s">
        <v>0</v>
      </c>
      <c r="W47" s="68"/>
      <c r="X47" s="64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7">
      <c r="A48" s="51"/>
      <c r="B48" s="61"/>
      <c r="C48" s="53"/>
      <c r="D48" s="62" t="s">
        <v>141</v>
      </c>
      <c r="E48" s="63"/>
      <c r="F48" s="64"/>
      <c r="G48" s="65"/>
      <c r="H48" s="65"/>
      <c r="I48" s="65"/>
      <c r="J48" s="65"/>
      <c r="K48" s="66"/>
      <c r="L48" s="66"/>
      <c r="M48" s="63"/>
      <c r="N48" s="63"/>
      <c r="O48" s="64"/>
      <c r="P48" s="64"/>
      <c r="Q48" s="63"/>
      <c r="R48" s="63"/>
      <c r="S48" s="63"/>
      <c r="T48" s="67"/>
      <c r="U48" s="67"/>
      <c r="V48" s="67" t="s">
        <v>0</v>
      </c>
      <c r="W48" s="68"/>
      <c r="X48" s="64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7">
      <c r="A49" s="51"/>
      <c r="B49" s="61"/>
      <c r="C49" s="53"/>
      <c r="D49" s="62" t="s">
        <v>142</v>
      </c>
      <c r="E49" s="63"/>
      <c r="F49" s="64"/>
      <c r="G49" s="65"/>
      <c r="H49" s="65"/>
      <c r="I49" s="65"/>
      <c r="J49" s="65"/>
      <c r="K49" s="66"/>
      <c r="L49" s="66"/>
      <c r="M49" s="63"/>
      <c r="N49" s="63"/>
      <c r="O49" s="64"/>
      <c r="P49" s="64"/>
      <c r="Q49" s="63"/>
      <c r="R49" s="63"/>
      <c r="S49" s="63"/>
      <c r="T49" s="67"/>
      <c r="U49" s="67"/>
      <c r="V49" s="67" t="s">
        <v>0</v>
      </c>
      <c r="W49" s="68"/>
      <c r="X49" s="64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7">
      <c r="A50" s="51">
        <v>10</v>
      </c>
      <c r="B50" s="61" t="s">
        <v>129</v>
      </c>
      <c r="C50" s="53" t="s">
        <v>143</v>
      </c>
      <c r="D50" s="54" t="s">
        <v>144</v>
      </c>
      <c r="E50" s="55">
        <v>6.65</v>
      </c>
      <c r="F50" s="56" t="s">
        <v>78</v>
      </c>
      <c r="G50" s="57"/>
      <c r="H50" s="57">
        <f>ROUND(E50*G50,2)</f>
        <v>0</v>
      </c>
      <c r="I50" s="57"/>
      <c r="J50" s="57">
        <f>ROUND(E50*G50,2)</f>
        <v>0</v>
      </c>
      <c r="K50" s="58"/>
      <c r="L50" s="58">
        <f>E50*K50</f>
        <v>0</v>
      </c>
      <c r="M50" s="55">
        <v>7.0000000000000001E-3</v>
      </c>
      <c r="N50" s="55">
        <f>E50*M50</f>
        <v>4.6550000000000001E-2</v>
      </c>
      <c r="O50" s="56">
        <v>20</v>
      </c>
      <c r="P50" s="56" t="s">
        <v>79</v>
      </c>
      <c r="Q50" s="55"/>
      <c r="R50" s="55"/>
      <c r="S50" s="55"/>
      <c r="T50" s="59"/>
      <c r="U50" s="59"/>
      <c r="V50" s="59" t="s">
        <v>132</v>
      </c>
      <c r="W50" s="60">
        <v>1.583</v>
      </c>
      <c r="X50" s="53" t="s">
        <v>145</v>
      </c>
      <c r="Y50" s="53" t="s">
        <v>143</v>
      </c>
      <c r="Z50" s="56" t="s">
        <v>134</v>
      </c>
      <c r="AA50" s="56"/>
      <c r="AB50" s="56" t="s">
        <v>64</v>
      </c>
      <c r="AC50" s="56"/>
      <c r="AD50" s="56"/>
      <c r="AE50" s="56"/>
      <c r="AF50" s="56"/>
      <c r="AG50" s="56"/>
      <c r="AH50" s="56"/>
      <c r="AJ50" s="4" t="s">
        <v>135</v>
      </c>
      <c r="AK50" s="4" t="s">
        <v>83</v>
      </c>
    </row>
    <row r="51" spans="1:37">
      <c r="A51" s="51"/>
      <c r="B51" s="61"/>
      <c r="C51" s="53"/>
      <c r="D51" s="62" t="s">
        <v>146</v>
      </c>
      <c r="E51" s="63"/>
      <c r="F51" s="64"/>
      <c r="G51" s="65"/>
      <c r="H51" s="65"/>
      <c r="I51" s="65"/>
      <c r="J51" s="65"/>
      <c r="K51" s="66"/>
      <c r="L51" s="66"/>
      <c r="M51" s="63"/>
      <c r="N51" s="63"/>
      <c r="O51" s="64"/>
      <c r="P51" s="64"/>
      <c r="Q51" s="63"/>
      <c r="R51" s="63"/>
      <c r="S51" s="63"/>
      <c r="T51" s="67"/>
      <c r="U51" s="67"/>
      <c r="V51" s="67" t="s">
        <v>0</v>
      </c>
      <c r="W51" s="68"/>
      <c r="X51" s="64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7">
      <c r="A52" s="51"/>
      <c r="B52" s="61"/>
      <c r="C52" s="53"/>
      <c r="D52" s="62" t="s">
        <v>147</v>
      </c>
      <c r="E52" s="63"/>
      <c r="F52" s="64"/>
      <c r="G52" s="65"/>
      <c r="H52" s="65"/>
      <c r="I52" s="65"/>
      <c r="J52" s="65"/>
      <c r="K52" s="66"/>
      <c r="L52" s="66"/>
      <c r="M52" s="63"/>
      <c r="N52" s="63"/>
      <c r="O52" s="64"/>
      <c r="P52" s="64"/>
      <c r="Q52" s="63"/>
      <c r="R52" s="63"/>
      <c r="S52" s="63"/>
      <c r="T52" s="67"/>
      <c r="U52" s="67"/>
      <c r="V52" s="67" t="s">
        <v>0</v>
      </c>
      <c r="W52" s="68"/>
      <c r="X52" s="64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1:37">
      <c r="A53" s="51"/>
      <c r="B53" s="61"/>
      <c r="C53" s="53"/>
      <c r="D53" s="69" t="s">
        <v>148</v>
      </c>
      <c r="E53" s="70">
        <f>J53</f>
        <v>0</v>
      </c>
      <c r="F53" s="56"/>
      <c r="G53" s="57"/>
      <c r="H53" s="70">
        <f>SUM(H40:H52)</f>
        <v>0</v>
      </c>
      <c r="I53" s="70">
        <f>SUM(I40:I52)</f>
        <v>0</v>
      </c>
      <c r="J53" s="70">
        <f>SUM(J40:J52)</f>
        <v>0</v>
      </c>
      <c r="K53" s="58"/>
      <c r="L53" s="71">
        <f>SUM(L40:L52)</f>
        <v>0</v>
      </c>
      <c r="M53" s="55"/>
      <c r="N53" s="72">
        <f>SUM(N40:N52)</f>
        <v>0.22151000000000001</v>
      </c>
      <c r="O53" s="56"/>
      <c r="P53" s="56"/>
      <c r="Q53" s="55"/>
      <c r="R53" s="55"/>
      <c r="S53" s="55"/>
      <c r="T53" s="59"/>
      <c r="U53" s="59"/>
      <c r="V53" s="59"/>
      <c r="W53" s="60">
        <f>SUM(W40:W52)</f>
        <v>4.8879999999999999</v>
      </c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7">
      <c r="A54" s="51"/>
      <c r="B54" s="61"/>
      <c r="C54" s="53"/>
      <c r="D54" s="54"/>
      <c r="E54" s="55"/>
      <c r="F54" s="56"/>
      <c r="G54" s="57"/>
      <c r="H54" s="57"/>
      <c r="I54" s="57"/>
      <c r="J54" s="57"/>
      <c r="K54" s="58"/>
      <c r="L54" s="58"/>
      <c r="M54" s="55"/>
      <c r="N54" s="55"/>
      <c r="O54" s="56"/>
      <c r="P54" s="56"/>
      <c r="Q54" s="55"/>
      <c r="R54" s="55"/>
      <c r="S54" s="55"/>
      <c r="T54" s="59"/>
      <c r="U54" s="59"/>
      <c r="V54" s="59"/>
      <c r="W54" s="60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7">
      <c r="A55" s="51"/>
      <c r="B55" s="61"/>
      <c r="C55" s="53"/>
      <c r="D55" s="69" t="s">
        <v>149</v>
      </c>
      <c r="E55" s="70">
        <f>J55</f>
        <v>0</v>
      </c>
      <c r="F55" s="56"/>
      <c r="G55" s="57"/>
      <c r="H55" s="70">
        <f>+H53</f>
        <v>0</v>
      </c>
      <c r="I55" s="70">
        <f>+I53</f>
        <v>0</v>
      </c>
      <c r="J55" s="70">
        <f>+J53</f>
        <v>0</v>
      </c>
      <c r="K55" s="58"/>
      <c r="L55" s="71">
        <f>+L53</f>
        <v>0</v>
      </c>
      <c r="M55" s="55"/>
      <c r="N55" s="72">
        <f>+N53</f>
        <v>0.22151000000000001</v>
      </c>
      <c r="O55" s="56"/>
      <c r="P55" s="56"/>
      <c r="Q55" s="55"/>
      <c r="R55" s="55"/>
      <c r="S55" s="55"/>
      <c r="T55" s="59"/>
      <c r="U55" s="59"/>
      <c r="V55" s="59"/>
      <c r="W55" s="60">
        <f>+W53</f>
        <v>4.8879999999999999</v>
      </c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1:37">
      <c r="A56" s="51"/>
      <c r="B56" s="61"/>
      <c r="C56" s="53"/>
      <c r="D56" s="54"/>
      <c r="E56" s="55"/>
      <c r="F56" s="56"/>
      <c r="G56" s="57"/>
      <c r="H56" s="57"/>
      <c r="I56" s="57"/>
      <c r="J56" s="57"/>
      <c r="K56" s="58"/>
      <c r="L56" s="58"/>
      <c r="M56" s="55"/>
      <c r="N56" s="55"/>
      <c r="O56" s="56"/>
      <c r="P56" s="56"/>
      <c r="Q56" s="55"/>
      <c r="R56" s="55"/>
      <c r="S56" s="55"/>
      <c r="T56" s="59"/>
      <c r="U56" s="59"/>
      <c r="V56" s="59"/>
      <c r="W56" s="60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</row>
    <row r="57" spans="1:37">
      <c r="A57" s="51"/>
      <c r="B57" s="61"/>
      <c r="C57" s="53"/>
      <c r="D57" s="73" t="s">
        <v>150</v>
      </c>
      <c r="E57" s="70">
        <f>J57</f>
        <v>0</v>
      </c>
      <c r="F57" s="56"/>
      <c r="G57" s="57"/>
      <c r="H57" s="70">
        <f>+H38+H55</f>
        <v>0</v>
      </c>
      <c r="I57" s="70">
        <f>+I38+I55</f>
        <v>0</v>
      </c>
      <c r="J57" s="70">
        <f>+J38+J55</f>
        <v>0</v>
      </c>
      <c r="K57" s="58"/>
      <c r="L57" s="71">
        <f>+L38+L55</f>
        <v>8.2232499999999997E-3</v>
      </c>
      <c r="M57" s="55"/>
      <c r="N57" s="72">
        <f>+N38+N55</f>
        <v>7.4415100000000001</v>
      </c>
      <c r="O57" s="56"/>
      <c r="P57" s="56"/>
      <c r="Q57" s="55"/>
      <c r="R57" s="55"/>
      <c r="S57" s="55"/>
      <c r="T57" s="59"/>
      <c r="U57" s="59"/>
      <c r="V57" s="59"/>
      <c r="W57" s="60">
        <f>+W38+W55</f>
        <v>71.942000000000007</v>
      </c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Milos</cp:lastModifiedBy>
  <cp:lastPrinted>2016-04-18T11:45:00Z</cp:lastPrinted>
  <dcterms:created xsi:type="dcterms:W3CDTF">1999-04-06T07:39:00Z</dcterms:created>
  <dcterms:modified xsi:type="dcterms:W3CDTF">2020-10-22T07:36:16Z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